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9035" windowHeight="12270"/>
  </bookViews>
  <sheets>
    <sheet name="Zadání" sheetId="4" r:id="rId1"/>
    <sheet name="Výsledky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J5" i="1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4"/>
  <c r="F5"/>
  <c r="C5" s="1"/>
  <c r="F6"/>
  <c r="C6" s="1"/>
  <c r="F7"/>
  <c r="C7" s="1"/>
  <c r="F8"/>
  <c r="C8" s="1"/>
  <c r="F9"/>
  <c r="C9" s="1"/>
  <c r="F10"/>
  <c r="C10" s="1"/>
  <c r="F11"/>
  <c r="C11" s="1"/>
  <c r="F12"/>
  <c r="C12" s="1"/>
  <c r="F13"/>
  <c r="C13" s="1"/>
  <c r="F14"/>
  <c r="C14" s="1"/>
  <c r="F15"/>
  <c r="C15" s="1"/>
  <c r="F16"/>
  <c r="C16" s="1"/>
  <c r="F17"/>
  <c r="C17" s="1"/>
  <c r="F18"/>
  <c r="C18" s="1"/>
  <c r="F19"/>
  <c r="C19" s="1"/>
  <c r="F20"/>
  <c r="C20" s="1"/>
  <c r="F21"/>
  <c r="C21" s="1"/>
  <c r="F22"/>
  <c r="C22" s="1"/>
  <c r="F23"/>
  <c r="C23" s="1"/>
  <c r="F24"/>
  <c r="C24" s="1"/>
  <c r="F25"/>
  <c r="C25" s="1"/>
  <c r="F26"/>
  <c r="C26" s="1"/>
  <c r="F4"/>
  <c r="C4" s="1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4"/>
</calcChain>
</file>

<file path=xl/sharedStrings.xml><?xml version="1.0" encoding="utf-8"?>
<sst xmlns="http://schemas.openxmlformats.org/spreadsheetml/2006/main" count="134" uniqueCount="84">
  <si>
    <t>jméno</t>
  </si>
  <si>
    <t>kategorie</t>
  </si>
  <si>
    <t>terčovka 20m</t>
  </si>
  <si>
    <t>terčovka 25m</t>
  </si>
  <si>
    <t>rychlostřelba</t>
  </si>
  <si>
    <t>královský ústup</t>
  </si>
  <si>
    <t>lovecká stezka</t>
  </si>
  <si>
    <t>body</t>
  </si>
  <si>
    <t>zásahy</t>
  </si>
  <si>
    <t>výstřely</t>
  </si>
  <si>
    <t>terč 1</t>
  </si>
  <si>
    <t>terč 2</t>
  </si>
  <si>
    <t>terč 3</t>
  </si>
  <si>
    <t>terč 4</t>
  </si>
  <si>
    <t>terč 5</t>
  </si>
  <si>
    <t>terč 6</t>
  </si>
  <si>
    <t>terč 7</t>
  </si>
  <si>
    <t>terč 8</t>
  </si>
  <si>
    <t>terč 9</t>
  </si>
  <si>
    <t>terč 10</t>
  </si>
  <si>
    <t>terč 11</t>
  </si>
  <si>
    <t>terč 12</t>
  </si>
  <si>
    <t>terč 13</t>
  </si>
  <si>
    <t>terč 14</t>
  </si>
  <si>
    <t>terč 15</t>
  </si>
  <si>
    <t>terč 16</t>
  </si>
  <si>
    <t>terč 17</t>
  </si>
  <si>
    <t>terč 18</t>
  </si>
  <si>
    <t>terč 19</t>
  </si>
  <si>
    <t>terč 20</t>
  </si>
  <si>
    <t>Ká</t>
  </si>
  <si>
    <t>Pořadí</t>
  </si>
  <si>
    <t>Jméno</t>
  </si>
  <si>
    <t>Kategorie</t>
  </si>
  <si>
    <t>Celkem Ká</t>
  </si>
  <si>
    <t>Bažant</t>
  </si>
  <si>
    <t>Kostky</t>
  </si>
  <si>
    <t>Dravec</t>
  </si>
  <si>
    <t>Obrana valu</t>
  </si>
  <si>
    <t>nevystř.šípy</t>
  </si>
  <si>
    <t>nezasaž. postava</t>
  </si>
  <si>
    <t xml:space="preserve">Postava </t>
  </si>
  <si>
    <t>Postava</t>
  </si>
  <si>
    <t>Kodýdek Miloš</t>
  </si>
  <si>
    <t>TL</t>
  </si>
  <si>
    <t>Terčovka 30m</t>
  </si>
  <si>
    <t>Zábranský Petr</t>
  </si>
  <si>
    <t>Melika Jan - Soron</t>
  </si>
  <si>
    <t>Mareš Pavel</t>
  </si>
  <si>
    <t>1.</t>
  </si>
  <si>
    <t>2.</t>
  </si>
  <si>
    <t>3.</t>
  </si>
  <si>
    <t>4.</t>
  </si>
  <si>
    <t xml:space="preserve">Rataj Stanislav </t>
  </si>
  <si>
    <t>PL</t>
  </si>
  <si>
    <t>Hluštík Lubomír</t>
  </si>
  <si>
    <t>Open</t>
  </si>
  <si>
    <t>Zraplaz</t>
  </si>
  <si>
    <t>Houžvíček Petr jr</t>
  </si>
  <si>
    <t>Plašil</t>
  </si>
  <si>
    <t>Úděšický turnaj 22.6.2013</t>
  </si>
  <si>
    <t>Týna</t>
  </si>
  <si>
    <t>Ratajová Petra</t>
  </si>
  <si>
    <t>open</t>
  </si>
  <si>
    <t>Chmelař Petr</t>
  </si>
  <si>
    <t>Zápotocký Luboš</t>
  </si>
  <si>
    <t>Tenorová Eva</t>
  </si>
  <si>
    <t>Blažek Ondřej</t>
  </si>
  <si>
    <t>Dumalas Andreas</t>
  </si>
  <si>
    <t>Dumalasová Veronika</t>
  </si>
  <si>
    <t>Šejvlová Katka</t>
  </si>
  <si>
    <t>Rataj Bastík</t>
  </si>
  <si>
    <t>děti</t>
  </si>
  <si>
    <t>Ratajová Jolča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</si>
  <si>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</si>
  <si>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</si>
  <si>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</si>
  <si>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</si>
  <si>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</si>
  <si>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</si>
  <si>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</si>
  <si>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</si>
  <si>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</si>
  <si>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DNF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</si>
</sst>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center" vertical="center"/>
    </xf>
    <xf numFmtId="0" fontId="0" fillId="2" borderId="1" xfId="0" applyFill="1" applyBorder="1" applyAlignment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33"/>
  <sheetViews>
    <sheetView tabSelected="1" workbookViewId="0">
      <selection activeCell="A27" sqref="A27"/>
    </sheetView>
  </sheetViews>
  <sheetFormatPr defaultRowHeight="15"/>
  <cols>
    <col min="1" max="1" width="18.28515625" customWidth="1"/>
    <col min="2" max="2" width="11.7109375" customWidth="1"/>
    <col min="3" max="3" width="15" customWidth="1"/>
    <col min="4" max="4" width="13.85546875" customWidth="1"/>
    <col min="5" max="5" width="12.28515625" customWidth="1"/>
    <col min="7" max="7" width="14.42578125" customWidth="1"/>
    <col min="8" max="8" width="13.85546875" customWidth="1"/>
    <col min="9" max="9" width="15.42578125" customWidth="1"/>
    <col min="12" max="12" width="12.5703125" customWidth="1"/>
    <col min="13" max="13" width="12" customWidth="1"/>
    <col min="14" max="14" width="16.28515625" customWidth="1"/>
  </cols>
  <sheetData>
    <row r="1" spans="1:35" ht="44.25" customHeight="1">
      <c r="A1" s="9" t="s">
        <v>60</v>
      </c>
      <c r="B1" s="9"/>
      <c r="C1" s="9"/>
      <c r="D1" s="9"/>
      <c r="E1" s="9"/>
      <c r="F1" s="9"/>
      <c r="G1" s="9"/>
    </row>
    <row r="2" spans="1:35">
      <c r="A2" s="11" t="s">
        <v>0</v>
      </c>
      <c r="B2" s="11" t="s">
        <v>1</v>
      </c>
      <c r="C2" s="2" t="s">
        <v>2</v>
      </c>
      <c r="D2" s="2" t="s">
        <v>3</v>
      </c>
      <c r="E2" s="10" t="s">
        <v>4</v>
      </c>
      <c r="F2" s="10"/>
      <c r="G2" s="2" t="s">
        <v>5</v>
      </c>
      <c r="H2" s="3" t="s">
        <v>45</v>
      </c>
      <c r="I2" s="3" t="s">
        <v>35</v>
      </c>
      <c r="J2" s="3" t="s">
        <v>36</v>
      </c>
      <c r="K2" s="3" t="s">
        <v>37</v>
      </c>
      <c r="L2" s="10" t="s">
        <v>38</v>
      </c>
      <c r="M2" s="10"/>
      <c r="N2" s="10"/>
      <c r="O2" s="3" t="s">
        <v>41</v>
      </c>
      <c r="P2" s="10" t="s">
        <v>6</v>
      </c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3" spans="1:35">
      <c r="A3" s="12"/>
      <c r="B3" s="12"/>
      <c r="C3" s="2" t="s">
        <v>7</v>
      </c>
      <c r="D3" s="2" t="s">
        <v>7</v>
      </c>
      <c r="E3" s="2" t="s">
        <v>8</v>
      </c>
      <c r="F3" s="2" t="s">
        <v>9</v>
      </c>
      <c r="G3" s="2" t="s">
        <v>7</v>
      </c>
      <c r="H3" s="2" t="s">
        <v>7</v>
      </c>
      <c r="I3" s="2" t="s">
        <v>7</v>
      </c>
      <c r="J3" s="3" t="s">
        <v>7</v>
      </c>
      <c r="K3" s="3" t="s">
        <v>7</v>
      </c>
      <c r="L3" s="3" t="s">
        <v>7</v>
      </c>
      <c r="M3" s="3" t="s">
        <v>39</v>
      </c>
      <c r="N3" s="3" t="s">
        <v>40</v>
      </c>
      <c r="O3" s="3" t="s">
        <v>30</v>
      </c>
      <c r="P3" s="2" t="s">
        <v>10</v>
      </c>
      <c r="Q3" s="2" t="s">
        <v>11</v>
      </c>
      <c r="R3" s="2" t="s">
        <v>12</v>
      </c>
      <c r="S3" s="2" t="s">
        <v>13</v>
      </c>
      <c r="T3" s="2" t="s">
        <v>14</v>
      </c>
      <c r="U3" s="2" t="s">
        <v>15</v>
      </c>
      <c r="V3" s="2" t="s">
        <v>16</v>
      </c>
      <c r="W3" s="2" t="s">
        <v>17</v>
      </c>
      <c r="X3" s="2" t="s">
        <v>18</v>
      </c>
      <c r="Y3" s="2" t="s">
        <v>19</v>
      </c>
      <c r="Z3" s="2" t="s">
        <v>20</v>
      </c>
      <c r="AA3" s="2" t="s">
        <v>21</v>
      </c>
      <c r="AB3" s="2" t="s">
        <v>22</v>
      </c>
      <c r="AC3" s="2" t="s">
        <v>23</v>
      </c>
      <c r="AD3" s="2" t="s">
        <v>24</v>
      </c>
      <c r="AE3" s="2" t="s">
        <v>25</v>
      </c>
      <c r="AF3" s="2" t="s">
        <v>26</v>
      </c>
      <c r="AG3" s="2" t="s">
        <v>27</v>
      </c>
      <c r="AH3" s="2" t="s">
        <v>28</v>
      </c>
      <c r="AI3" s="2" t="s">
        <v>29</v>
      </c>
    </row>
    <row r="4" spans="1:35">
      <c r="A4" t="s">
        <v>43</v>
      </c>
      <c r="B4" s="1" t="s">
        <v>44</v>
      </c>
      <c r="C4" s="1">
        <v>51</v>
      </c>
      <c r="D4" s="1">
        <v>49</v>
      </c>
      <c r="E4" s="1">
        <v>11</v>
      </c>
      <c r="F4" s="1">
        <v>12</v>
      </c>
      <c r="G4" s="1">
        <v>11</v>
      </c>
      <c r="H4" s="1">
        <v>53</v>
      </c>
      <c r="I4" s="1">
        <v>0</v>
      </c>
      <c r="J4" s="1">
        <v>12</v>
      </c>
      <c r="K4" s="1">
        <v>0</v>
      </c>
      <c r="L4" s="1">
        <v>43</v>
      </c>
      <c r="M4" s="1"/>
      <c r="N4" s="1"/>
      <c r="O4" s="1">
        <v>84</v>
      </c>
      <c r="P4" s="1">
        <v>0</v>
      </c>
      <c r="Q4" s="1">
        <v>0</v>
      </c>
      <c r="R4" s="1">
        <v>5</v>
      </c>
      <c r="S4" s="1">
        <v>5</v>
      </c>
      <c r="T4" s="1">
        <v>8</v>
      </c>
      <c r="U4" s="1">
        <v>5</v>
      </c>
      <c r="V4" s="1">
        <v>10</v>
      </c>
      <c r="W4" s="1">
        <v>0</v>
      </c>
      <c r="X4" s="1">
        <v>5</v>
      </c>
      <c r="Y4" s="1">
        <v>8</v>
      </c>
      <c r="Z4" s="1">
        <v>5</v>
      </c>
      <c r="AA4" s="1">
        <v>8</v>
      </c>
      <c r="AB4" s="1">
        <v>5</v>
      </c>
      <c r="AC4" s="1">
        <v>8</v>
      </c>
      <c r="AD4" s="1">
        <v>10</v>
      </c>
      <c r="AE4" s="1">
        <v>8</v>
      </c>
      <c r="AF4" s="1">
        <v>10</v>
      </c>
      <c r="AG4" s="1">
        <v>10</v>
      </c>
      <c r="AH4" s="1">
        <v>10</v>
      </c>
      <c r="AI4" s="1">
        <v>0</v>
      </c>
    </row>
    <row r="5" spans="1:35">
      <c r="A5" t="s">
        <v>46</v>
      </c>
      <c r="B5" s="1" t="s">
        <v>44</v>
      </c>
      <c r="C5" s="1">
        <v>50</v>
      </c>
      <c r="D5" s="1">
        <v>22</v>
      </c>
      <c r="E5" s="1">
        <v>3</v>
      </c>
      <c r="F5" s="1">
        <v>7</v>
      </c>
      <c r="G5" s="1">
        <v>7</v>
      </c>
      <c r="H5" s="1">
        <v>28</v>
      </c>
      <c r="I5" s="1">
        <v>2</v>
      </c>
      <c r="J5" s="1">
        <v>10</v>
      </c>
      <c r="K5" s="1">
        <v>10</v>
      </c>
      <c r="L5" s="1">
        <v>36</v>
      </c>
      <c r="M5" s="1">
        <v>15</v>
      </c>
      <c r="N5" s="1"/>
      <c r="O5" s="1">
        <v>46</v>
      </c>
      <c r="P5" s="1">
        <v>0</v>
      </c>
      <c r="Q5" s="1">
        <v>5</v>
      </c>
      <c r="R5" s="1">
        <v>10</v>
      </c>
      <c r="S5" s="1">
        <v>5</v>
      </c>
      <c r="T5" s="1">
        <v>5</v>
      </c>
      <c r="U5" s="1">
        <v>5</v>
      </c>
      <c r="V5" s="1">
        <v>5</v>
      </c>
      <c r="W5" s="1">
        <v>5</v>
      </c>
      <c r="X5" s="1"/>
      <c r="Y5" s="1">
        <v>8</v>
      </c>
      <c r="Z5" s="1">
        <v>5</v>
      </c>
      <c r="AA5" s="1">
        <v>10</v>
      </c>
      <c r="AB5" s="1">
        <v>0</v>
      </c>
      <c r="AC5" s="1">
        <v>0</v>
      </c>
      <c r="AD5" s="1">
        <v>0</v>
      </c>
      <c r="AE5" s="1">
        <v>5</v>
      </c>
      <c r="AF5" s="1">
        <v>5</v>
      </c>
      <c r="AG5" s="1">
        <v>8</v>
      </c>
      <c r="AH5" s="1">
        <v>5</v>
      </c>
      <c r="AI5" s="1">
        <v>0</v>
      </c>
    </row>
    <row r="6" spans="1:35">
      <c r="A6" t="s">
        <v>47</v>
      </c>
      <c r="B6" s="1" t="s">
        <v>44</v>
      </c>
      <c r="C6" s="1">
        <v>27</v>
      </c>
      <c r="D6" s="1">
        <v>35</v>
      </c>
      <c r="E6" s="1">
        <v>3</v>
      </c>
      <c r="F6" s="1">
        <v>8</v>
      </c>
      <c r="G6" s="1">
        <v>8</v>
      </c>
      <c r="H6" s="1">
        <v>16</v>
      </c>
      <c r="I6" s="1">
        <v>0</v>
      </c>
      <c r="J6" s="1">
        <v>4</v>
      </c>
      <c r="K6" s="1">
        <v>18</v>
      </c>
      <c r="L6" s="1">
        <v>38</v>
      </c>
      <c r="M6" s="1">
        <v>5</v>
      </c>
      <c r="N6" s="1">
        <v>0</v>
      </c>
      <c r="O6" s="1">
        <v>56</v>
      </c>
      <c r="P6" s="1">
        <v>0</v>
      </c>
      <c r="Q6" s="1">
        <v>0</v>
      </c>
      <c r="R6" s="1">
        <v>0</v>
      </c>
      <c r="S6" s="1">
        <v>5</v>
      </c>
      <c r="T6" s="1">
        <v>5</v>
      </c>
      <c r="U6" s="1">
        <v>5</v>
      </c>
      <c r="V6" s="1">
        <v>5</v>
      </c>
      <c r="W6" s="1">
        <v>5</v>
      </c>
      <c r="X6" s="1">
        <v>5</v>
      </c>
      <c r="Y6" s="1">
        <v>0</v>
      </c>
      <c r="Z6" s="1">
        <v>5</v>
      </c>
      <c r="AA6" s="1">
        <v>5</v>
      </c>
      <c r="AB6" s="1">
        <v>0</v>
      </c>
      <c r="AC6" s="1">
        <v>10</v>
      </c>
      <c r="AD6" s="1">
        <v>10</v>
      </c>
      <c r="AE6" s="1">
        <v>5</v>
      </c>
      <c r="AF6" s="1">
        <v>8</v>
      </c>
      <c r="AG6" s="1">
        <v>5</v>
      </c>
      <c r="AH6" s="1">
        <v>5</v>
      </c>
      <c r="AI6" s="1">
        <v>0</v>
      </c>
    </row>
    <row r="7" spans="1:35">
      <c r="A7" t="s">
        <v>48</v>
      </c>
      <c r="B7" s="1" t="s">
        <v>44</v>
      </c>
      <c r="C7" s="1">
        <v>1</v>
      </c>
      <c r="D7" s="1">
        <v>2</v>
      </c>
      <c r="E7" s="1">
        <v>5</v>
      </c>
      <c r="F7" s="1">
        <v>6</v>
      </c>
      <c r="G7" s="1">
        <v>5</v>
      </c>
      <c r="H7" s="1">
        <v>8</v>
      </c>
      <c r="I7" s="1">
        <v>0</v>
      </c>
      <c r="J7" s="1">
        <v>1</v>
      </c>
      <c r="K7" s="1">
        <v>1</v>
      </c>
      <c r="L7" s="1">
        <v>26</v>
      </c>
      <c r="M7" s="1"/>
      <c r="N7" s="1"/>
      <c r="O7" s="1">
        <v>8</v>
      </c>
      <c r="P7" s="1">
        <v>5</v>
      </c>
      <c r="Q7" s="1">
        <v>0</v>
      </c>
      <c r="R7" s="1">
        <v>0</v>
      </c>
      <c r="S7" s="1">
        <v>0</v>
      </c>
      <c r="T7" s="1">
        <v>5</v>
      </c>
      <c r="U7" s="1">
        <v>5</v>
      </c>
      <c r="V7" s="1">
        <v>0</v>
      </c>
      <c r="W7" s="1">
        <v>0</v>
      </c>
      <c r="X7" s="1">
        <v>5</v>
      </c>
      <c r="Y7" s="1">
        <v>0</v>
      </c>
      <c r="Z7" s="1">
        <v>5</v>
      </c>
      <c r="AA7" s="1">
        <v>0</v>
      </c>
      <c r="AB7" s="1">
        <v>0</v>
      </c>
      <c r="AC7" s="1">
        <v>5</v>
      </c>
      <c r="AD7" s="1">
        <v>0</v>
      </c>
      <c r="AE7" s="1">
        <v>0</v>
      </c>
      <c r="AF7" s="1">
        <v>5</v>
      </c>
      <c r="AG7" s="1">
        <v>0</v>
      </c>
      <c r="AH7" s="1">
        <v>0</v>
      </c>
      <c r="AI7" s="1">
        <v>0</v>
      </c>
    </row>
    <row r="8" spans="1:3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5">
      <c r="A9" t="s">
        <v>53</v>
      </c>
      <c r="B9" s="1" t="s">
        <v>54</v>
      </c>
      <c r="C9" s="1">
        <v>62</v>
      </c>
      <c r="D9" s="1">
        <v>36</v>
      </c>
      <c r="E9" s="1">
        <v>7</v>
      </c>
      <c r="F9" s="1">
        <v>9</v>
      </c>
      <c r="G9" s="1">
        <v>6</v>
      </c>
      <c r="H9" s="1">
        <v>49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>
      <c r="A11" t="s">
        <v>55</v>
      </c>
      <c r="B11" s="1" t="s">
        <v>56</v>
      </c>
      <c r="C11" s="1">
        <v>71</v>
      </c>
      <c r="D11" s="1">
        <v>73</v>
      </c>
      <c r="E11" s="1">
        <v>9</v>
      </c>
      <c r="F11" s="1">
        <v>9</v>
      </c>
      <c r="G11" s="1">
        <v>13</v>
      </c>
      <c r="H11" s="1">
        <v>67</v>
      </c>
      <c r="I11" s="1">
        <v>2</v>
      </c>
      <c r="J11" s="1">
        <v>14</v>
      </c>
      <c r="K11" s="1">
        <v>2</v>
      </c>
      <c r="L11" s="1">
        <v>46</v>
      </c>
      <c r="M11" s="1">
        <v>20</v>
      </c>
      <c r="N11" s="1"/>
      <c r="O11" s="1">
        <v>207</v>
      </c>
      <c r="P11" s="1">
        <v>8</v>
      </c>
      <c r="Q11" s="1">
        <v>5</v>
      </c>
      <c r="R11" s="1">
        <v>10</v>
      </c>
      <c r="S11" s="1">
        <v>8</v>
      </c>
      <c r="T11" s="1">
        <v>8</v>
      </c>
      <c r="U11" s="1">
        <v>5</v>
      </c>
      <c r="V11" s="1">
        <v>8</v>
      </c>
      <c r="W11" s="1">
        <v>0</v>
      </c>
      <c r="X11" s="1">
        <v>10</v>
      </c>
      <c r="Y11" s="1">
        <v>8</v>
      </c>
      <c r="Z11" s="1">
        <v>10</v>
      </c>
      <c r="AA11" s="1">
        <v>10</v>
      </c>
      <c r="AB11" s="1">
        <v>10</v>
      </c>
      <c r="AC11" s="1">
        <v>10</v>
      </c>
      <c r="AD11" s="1">
        <v>10</v>
      </c>
      <c r="AE11" s="1">
        <v>5</v>
      </c>
      <c r="AF11" s="1">
        <v>8</v>
      </c>
      <c r="AG11" s="1">
        <v>8</v>
      </c>
      <c r="AH11" s="1">
        <v>10</v>
      </c>
      <c r="AI11" s="1">
        <v>5</v>
      </c>
    </row>
    <row r="12" spans="1:35">
      <c r="A12" t="s">
        <v>57</v>
      </c>
      <c r="B12" s="1" t="s">
        <v>56</v>
      </c>
      <c r="C12" s="1">
        <v>78</v>
      </c>
      <c r="D12" s="1">
        <v>70</v>
      </c>
      <c r="E12" s="1">
        <v>7</v>
      </c>
      <c r="F12" s="1">
        <v>9</v>
      </c>
      <c r="G12" s="1">
        <v>18</v>
      </c>
      <c r="H12" s="1">
        <v>50</v>
      </c>
      <c r="I12" s="1">
        <v>1</v>
      </c>
      <c r="J12" s="1">
        <v>14</v>
      </c>
      <c r="K12" s="1">
        <v>20</v>
      </c>
      <c r="L12" s="1">
        <v>44</v>
      </c>
      <c r="M12" s="1">
        <v>15</v>
      </c>
      <c r="N12" s="1"/>
      <c r="O12" s="1">
        <v>159</v>
      </c>
      <c r="P12" s="1">
        <v>10</v>
      </c>
      <c r="Q12" s="1">
        <v>5</v>
      </c>
      <c r="R12" s="1">
        <v>5</v>
      </c>
      <c r="S12" s="1">
        <v>10</v>
      </c>
      <c r="T12" s="1">
        <v>10</v>
      </c>
      <c r="U12" s="1">
        <v>10</v>
      </c>
      <c r="V12" s="1">
        <v>10</v>
      </c>
      <c r="W12" s="1">
        <v>10</v>
      </c>
      <c r="X12" s="1">
        <v>10</v>
      </c>
      <c r="Y12" s="1">
        <v>0</v>
      </c>
      <c r="Z12" s="1">
        <v>5</v>
      </c>
      <c r="AA12" s="1">
        <v>10</v>
      </c>
      <c r="AB12" s="1">
        <v>5</v>
      </c>
      <c r="AC12" s="1">
        <v>8</v>
      </c>
      <c r="AD12" s="1">
        <v>8</v>
      </c>
      <c r="AE12" s="1">
        <v>8</v>
      </c>
      <c r="AF12" s="1">
        <v>10</v>
      </c>
      <c r="AG12" s="1">
        <v>5</v>
      </c>
      <c r="AH12" s="1">
        <v>8</v>
      </c>
      <c r="AI12" s="1">
        <v>8</v>
      </c>
    </row>
    <row r="13" spans="1:35">
      <c r="A13" t="s">
        <v>58</v>
      </c>
      <c r="B13" s="1" t="s">
        <v>56</v>
      </c>
      <c r="C13" s="1">
        <v>59</v>
      </c>
      <c r="D13" s="1">
        <v>31</v>
      </c>
      <c r="E13" s="1">
        <v>5</v>
      </c>
      <c r="F13" s="1">
        <v>7</v>
      </c>
      <c r="G13" s="1">
        <v>8</v>
      </c>
      <c r="H13" s="1">
        <v>42</v>
      </c>
      <c r="I13" s="1">
        <v>1</v>
      </c>
      <c r="J13" s="1">
        <v>5</v>
      </c>
      <c r="K13" s="1">
        <v>36</v>
      </c>
      <c r="L13" s="1">
        <v>42</v>
      </c>
      <c r="M13" s="1">
        <v>20</v>
      </c>
      <c r="N13" s="1"/>
      <c r="O13" s="1">
        <v>141</v>
      </c>
      <c r="P13" s="1">
        <v>10</v>
      </c>
      <c r="Q13" s="1">
        <v>8</v>
      </c>
      <c r="R13" s="1">
        <v>5</v>
      </c>
      <c r="S13" s="1">
        <v>8</v>
      </c>
      <c r="T13" s="1">
        <v>5</v>
      </c>
      <c r="U13" s="1">
        <v>8</v>
      </c>
      <c r="V13" s="1">
        <v>5</v>
      </c>
      <c r="W13" s="1">
        <v>8</v>
      </c>
      <c r="X13" s="1">
        <v>8</v>
      </c>
      <c r="Y13" s="1">
        <v>5</v>
      </c>
      <c r="Z13" s="1">
        <v>5</v>
      </c>
      <c r="AA13" s="1">
        <v>10</v>
      </c>
      <c r="AB13" s="1">
        <v>5</v>
      </c>
      <c r="AC13" s="1">
        <v>0</v>
      </c>
      <c r="AD13" s="1">
        <v>10</v>
      </c>
      <c r="AE13" s="1">
        <v>10</v>
      </c>
      <c r="AF13" s="1">
        <v>0</v>
      </c>
      <c r="AG13" s="1">
        <v>0</v>
      </c>
      <c r="AH13" s="1">
        <v>0</v>
      </c>
      <c r="AI13" s="1">
        <v>5</v>
      </c>
    </row>
    <row r="14" spans="1:35">
      <c r="A14" t="s">
        <v>59</v>
      </c>
      <c r="B14" s="1" t="s">
        <v>56</v>
      </c>
      <c r="C14" s="1">
        <v>61</v>
      </c>
      <c r="D14" s="1">
        <v>45</v>
      </c>
      <c r="E14" s="1">
        <v>5</v>
      </c>
      <c r="F14" s="1">
        <v>5</v>
      </c>
      <c r="G14" s="1">
        <v>10</v>
      </c>
      <c r="H14" s="1">
        <v>47</v>
      </c>
      <c r="I14" s="1">
        <v>0</v>
      </c>
      <c r="J14" s="1">
        <v>14</v>
      </c>
      <c r="K14" s="1">
        <v>10</v>
      </c>
      <c r="L14" s="1">
        <v>52</v>
      </c>
      <c r="M14" s="1"/>
      <c r="N14" s="1"/>
      <c r="O14" s="1">
        <v>114</v>
      </c>
      <c r="P14" s="1">
        <v>5</v>
      </c>
      <c r="Q14" s="1">
        <v>8</v>
      </c>
      <c r="R14" s="1">
        <v>5</v>
      </c>
      <c r="S14" s="1">
        <v>0</v>
      </c>
      <c r="T14" s="1">
        <v>5</v>
      </c>
      <c r="U14" s="1">
        <v>5</v>
      </c>
      <c r="V14" s="1">
        <v>5</v>
      </c>
      <c r="W14" s="1">
        <v>5</v>
      </c>
      <c r="X14" s="1">
        <v>10</v>
      </c>
      <c r="Y14" s="1">
        <v>0</v>
      </c>
      <c r="Z14" s="1">
        <v>0</v>
      </c>
      <c r="AA14" s="1">
        <v>5</v>
      </c>
      <c r="AB14" s="1">
        <v>0</v>
      </c>
      <c r="AC14" s="1">
        <v>5</v>
      </c>
      <c r="AD14" s="1">
        <v>8</v>
      </c>
      <c r="AE14" s="1">
        <v>5</v>
      </c>
      <c r="AF14" s="1">
        <v>5</v>
      </c>
      <c r="AG14" s="1">
        <v>0</v>
      </c>
      <c r="AH14" s="1">
        <v>5</v>
      </c>
      <c r="AI14" s="1">
        <v>5</v>
      </c>
    </row>
    <row r="15" spans="1:35">
      <c r="A15" t="s">
        <v>61</v>
      </c>
      <c r="B15" s="1" t="s">
        <v>56</v>
      </c>
      <c r="C15" s="1">
        <v>53</v>
      </c>
      <c r="D15" s="1">
        <v>33</v>
      </c>
      <c r="E15" s="1">
        <v>7</v>
      </c>
      <c r="F15" s="1">
        <v>8</v>
      </c>
      <c r="G15" s="1">
        <v>7</v>
      </c>
      <c r="H15" s="1">
        <v>62</v>
      </c>
      <c r="I15" s="1">
        <v>0</v>
      </c>
      <c r="J15" s="1">
        <v>6</v>
      </c>
      <c r="K15" s="1">
        <v>18</v>
      </c>
      <c r="L15" s="1">
        <v>52</v>
      </c>
      <c r="M15" s="1">
        <v>20</v>
      </c>
      <c r="N15" s="1"/>
      <c r="O15" s="1">
        <v>87</v>
      </c>
      <c r="P15" s="1">
        <v>5</v>
      </c>
      <c r="Q15" s="1">
        <v>0</v>
      </c>
      <c r="R15" s="1">
        <v>5</v>
      </c>
      <c r="S15" s="1">
        <v>8</v>
      </c>
      <c r="T15" s="1">
        <v>5</v>
      </c>
      <c r="U15" s="1">
        <v>10</v>
      </c>
      <c r="V15" s="1">
        <v>5</v>
      </c>
      <c r="W15" s="1">
        <v>0</v>
      </c>
      <c r="X15" s="1">
        <v>5</v>
      </c>
      <c r="Y15" s="1">
        <v>5</v>
      </c>
      <c r="Z15" s="1">
        <v>5</v>
      </c>
      <c r="AA15" s="1">
        <v>8</v>
      </c>
      <c r="AB15" s="1">
        <v>5</v>
      </c>
      <c r="AC15" s="1">
        <v>5</v>
      </c>
      <c r="AD15" s="1">
        <v>8</v>
      </c>
      <c r="AE15" s="1">
        <v>0</v>
      </c>
      <c r="AF15" s="1">
        <v>10</v>
      </c>
      <c r="AG15" s="1">
        <v>8</v>
      </c>
      <c r="AH15" s="1">
        <v>5</v>
      </c>
      <c r="AI15" s="1">
        <v>5</v>
      </c>
    </row>
    <row r="16" spans="1:35">
      <c r="A16" t="s">
        <v>62</v>
      </c>
      <c r="B16" s="1" t="s">
        <v>63</v>
      </c>
      <c r="C16" s="1">
        <v>44</v>
      </c>
      <c r="D16" s="1">
        <v>38</v>
      </c>
      <c r="E16" s="1">
        <v>7</v>
      </c>
      <c r="F16" s="1">
        <v>8</v>
      </c>
      <c r="G16" s="1">
        <v>10</v>
      </c>
      <c r="H16" s="1">
        <v>43</v>
      </c>
      <c r="I16" s="1">
        <v>0</v>
      </c>
      <c r="J16" s="1">
        <v>12</v>
      </c>
      <c r="K16" s="1"/>
      <c r="L16" s="1">
        <v>44</v>
      </c>
      <c r="M16" s="1"/>
      <c r="N16" s="1">
        <v>1</v>
      </c>
      <c r="O16" s="1">
        <v>68</v>
      </c>
      <c r="P16" s="1">
        <v>10</v>
      </c>
      <c r="Q16" s="1">
        <v>5</v>
      </c>
      <c r="R16" s="1">
        <v>0</v>
      </c>
      <c r="S16" s="1">
        <v>0</v>
      </c>
      <c r="T16" s="1">
        <v>8</v>
      </c>
      <c r="U16" s="1">
        <v>0</v>
      </c>
      <c r="V16" s="1">
        <v>5</v>
      </c>
      <c r="W16" s="1">
        <v>5</v>
      </c>
      <c r="X16" s="1">
        <v>0</v>
      </c>
      <c r="Y16" s="1">
        <v>5</v>
      </c>
      <c r="Z16" s="1">
        <v>10</v>
      </c>
      <c r="AA16" s="1">
        <v>0</v>
      </c>
      <c r="AB16" s="1">
        <v>5</v>
      </c>
      <c r="AC16" s="1">
        <v>5</v>
      </c>
      <c r="AD16" s="1">
        <v>10</v>
      </c>
      <c r="AE16" s="1">
        <v>5</v>
      </c>
      <c r="AF16" s="1">
        <v>10</v>
      </c>
      <c r="AG16" s="1">
        <v>5</v>
      </c>
      <c r="AH16" s="1">
        <v>8</v>
      </c>
      <c r="AI16" s="1">
        <v>5</v>
      </c>
    </row>
    <row r="17" spans="1:35">
      <c r="A17" t="s">
        <v>64</v>
      </c>
      <c r="B17" s="1" t="s">
        <v>56</v>
      </c>
      <c r="C17" s="1">
        <v>34</v>
      </c>
      <c r="D17" s="1">
        <v>33</v>
      </c>
      <c r="E17" s="1">
        <v>5</v>
      </c>
      <c r="F17" s="1">
        <v>8</v>
      </c>
      <c r="G17" s="1">
        <v>6</v>
      </c>
      <c r="H17" s="1">
        <v>40</v>
      </c>
      <c r="I17" s="1">
        <v>0</v>
      </c>
      <c r="J17" s="1">
        <v>3</v>
      </c>
      <c r="K17" s="1">
        <v>20</v>
      </c>
      <c r="L17" s="1">
        <v>47</v>
      </c>
      <c r="M17" s="1"/>
      <c r="N17" s="1"/>
      <c r="O17" s="1">
        <v>72</v>
      </c>
      <c r="P17" s="1">
        <v>0</v>
      </c>
      <c r="Q17" s="1">
        <v>8</v>
      </c>
      <c r="R17" s="1">
        <v>0</v>
      </c>
      <c r="S17" s="1">
        <v>5</v>
      </c>
      <c r="T17" s="1">
        <v>5</v>
      </c>
      <c r="U17" s="1">
        <v>5</v>
      </c>
      <c r="V17" s="1">
        <v>5</v>
      </c>
      <c r="W17" s="1">
        <v>0</v>
      </c>
      <c r="X17" s="1">
        <v>8</v>
      </c>
      <c r="Y17" s="1">
        <v>5</v>
      </c>
      <c r="Z17" s="1">
        <v>5</v>
      </c>
      <c r="AA17" s="1">
        <v>8</v>
      </c>
      <c r="AB17" s="1">
        <v>5</v>
      </c>
      <c r="AC17" s="1">
        <v>5</v>
      </c>
      <c r="AD17" s="1">
        <v>5</v>
      </c>
      <c r="AE17" s="1">
        <v>0</v>
      </c>
      <c r="AF17" s="1">
        <v>5</v>
      </c>
      <c r="AG17" s="1">
        <v>5</v>
      </c>
      <c r="AH17" s="1">
        <v>8</v>
      </c>
      <c r="AI17" s="1">
        <v>0</v>
      </c>
    </row>
    <row r="18" spans="1:35">
      <c r="A18" t="s">
        <v>65</v>
      </c>
      <c r="B18" s="1" t="s">
        <v>63</v>
      </c>
      <c r="C18" s="1">
        <v>34</v>
      </c>
      <c r="D18" s="1">
        <v>38</v>
      </c>
      <c r="E18" s="1">
        <v>1</v>
      </c>
      <c r="F18" s="1">
        <v>6</v>
      </c>
      <c r="G18" s="1">
        <v>5</v>
      </c>
      <c r="H18" s="1">
        <v>31</v>
      </c>
      <c r="I18" s="1">
        <v>0</v>
      </c>
      <c r="J18" s="1">
        <v>14</v>
      </c>
      <c r="K18" s="1">
        <v>10</v>
      </c>
      <c r="L18" s="1">
        <v>29</v>
      </c>
      <c r="M18" s="1"/>
      <c r="N18" s="1">
        <v>2</v>
      </c>
      <c r="O18" s="1">
        <v>56</v>
      </c>
      <c r="P18" s="1">
        <v>8</v>
      </c>
      <c r="Q18" s="1">
        <v>5</v>
      </c>
      <c r="R18" s="1">
        <v>5</v>
      </c>
      <c r="S18" s="1">
        <v>5</v>
      </c>
      <c r="T18" s="1">
        <v>0</v>
      </c>
      <c r="U18" s="1">
        <v>0</v>
      </c>
      <c r="V18" s="1">
        <v>8</v>
      </c>
      <c r="W18" s="1">
        <v>0</v>
      </c>
      <c r="X18" s="1">
        <v>5</v>
      </c>
      <c r="Y18" s="1">
        <v>5</v>
      </c>
      <c r="Z18" s="1">
        <v>0</v>
      </c>
      <c r="AA18" s="1">
        <v>8</v>
      </c>
      <c r="AB18" s="1">
        <v>0</v>
      </c>
      <c r="AC18" s="1">
        <v>8</v>
      </c>
      <c r="AD18" s="1">
        <v>5</v>
      </c>
      <c r="AE18" s="1">
        <v>5</v>
      </c>
      <c r="AF18" s="1">
        <v>0</v>
      </c>
      <c r="AG18" s="1">
        <v>8</v>
      </c>
      <c r="AH18" s="1">
        <v>5</v>
      </c>
      <c r="AI18" s="1">
        <v>5</v>
      </c>
    </row>
    <row r="19" spans="1:35">
      <c r="A19" t="s">
        <v>66</v>
      </c>
      <c r="B19" s="1" t="s">
        <v>56</v>
      </c>
      <c r="C19" s="1">
        <v>50</v>
      </c>
      <c r="D19" s="1">
        <v>17</v>
      </c>
      <c r="E19" s="1">
        <v>7</v>
      </c>
      <c r="F19" s="1">
        <v>9</v>
      </c>
      <c r="G19" s="1">
        <v>7</v>
      </c>
      <c r="H19" s="1">
        <v>20</v>
      </c>
      <c r="I19" s="1">
        <v>1</v>
      </c>
      <c r="J19" s="1">
        <v>5</v>
      </c>
      <c r="K19" s="1">
        <v>0</v>
      </c>
      <c r="L19" s="1">
        <v>38</v>
      </c>
      <c r="M19" s="1">
        <v>15</v>
      </c>
      <c r="N19" s="1"/>
      <c r="O19" s="1">
        <v>10</v>
      </c>
      <c r="P19" s="1">
        <v>8</v>
      </c>
      <c r="Q19" s="1">
        <v>5</v>
      </c>
      <c r="R19" s="1">
        <v>8</v>
      </c>
      <c r="S19" s="1">
        <v>5</v>
      </c>
      <c r="T19" s="1">
        <v>5</v>
      </c>
      <c r="U19" s="1">
        <v>0</v>
      </c>
      <c r="V19" s="1">
        <v>8</v>
      </c>
      <c r="W19" s="1">
        <v>8</v>
      </c>
      <c r="X19" s="1">
        <v>10</v>
      </c>
      <c r="Y19" s="1">
        <v>5</v>
      </c>
      <c r="Z19" s="1">
        <v>5</v>
      </c>
      <c r="AA19" s="1">
        <v>5</v>
      </c>
      <c r="AB19" s="1">
        <v>5</v>
      </c>
      <c r="AC19" s="1">
        <v>8</v>
      </c>
      <c r="AD19" s="1">
        <v>5</v>
      </c>
      <c r="AE19" s="1">
        <v>5</v>
      </c>
      <c r="AF19" s="1">
        <v>5</v>
      </c>
      <c r="AG19" s="1">
        <v>5</v>
      </c>
      <c r="AH19" s="1">
        <v>8</v>
      </c>
      <c r="AI19" s="1">
        <v>5</v>
      </c>
    </row>
    <row r="20" spans="1:35">
      <c r="A20" t="s">
        <v>67</v>
      </c>
      <c r="B20" s="1" t="s">
        <v>63</v>
      </c>
      <c r="C20" s="1">
        <v>50</v>
      </c>
      <c r="D20" s="1">
        <v>24</v>
      </c>
      <c r="E20" s="1">
        <v>3</v>
      </c>
      <c r="F20" s="1">
        <v>7</v>
      </c>
      <c r="G20" s="1">
        <v>5</v>
      </c>
      <c r="H20" s="1">
        <v>12</v>
      </c>
      <c r="I20" s="1">
        <v>0</v>
      </c>
      <c r="J20" s="1">
        <v>12</v>
      </c>
      <c r="K20" s="1">
        <v>0</v>
      </c>
      <c r="L20" s="1">
        <v>29</v>
      </c>
      <c r="M20" s="1">
        <v>0</v>
      </c>
      <c r="N20" s="1">
        <v>2</v>
      </c>
      <c r="O20" s="1">
        <v>39</v>
      </c>
      <c r="P20" s="1">
        <v>5</v>
      </c>
      <c r="Q20" s="1">
        <v>0</v>
      </c>
      <c r="R20" s="1">
        <v>10</v>
      </c>
      <c r="S20" s="1">
        <v>0</v>
      </c>
      <c r="T20" s="1">
        <v>5</v>
      </c>
      <c r="U20" s="1">
        <v>0</v>
      </c>
      <c r="V20" s="1">
        <v>10</v>
      </c>
      <c r="W20" s="1">
        <v>5</v>
      </c>
      <c r="X20" s="1">
        <v>8</v>
      </c>
      <c r="Y20" s="1">
        <v>0</v>
      </c>
      <c r="Z20" s="1">
        <v>5</v>
      </c>
      <c r="AA20" s="1">
        <v>8</v>
      </c>
      <c r="AB20" s="1">
        <v>10</v>
      </c>
      <c r="AC20" s="1">
        <v>5</v>
      </c>
      <c r="AD20" s="1">
        <v>5</v>
      </c>
      <c r="AE20" s="1">
        <v>5</v>
      </c>
      <c r="AF20" s="1">
        <v>8</v>
      </c>
      <c r="AG20" s="1">
        <v>5</v>
      </c>
      <c r="AH20" s="1">
        <v>5</v>
      </c>
      <c r="AI20" s="1">
        <v>0</v>
      </c>
    </row>
    <row r="21" spans="1:35">
      <c r="A21" t="s">
        <v>68</v>
      </c>
      <c r="B21" s="1" t="s">
        <v>56</v>
      </c>
      <c r="C21" s="1">
        <v>14</v>
      </c>
      <c r="D21" s="1">
        <v>10</v>
      </c>
      <c r="E21" s="1">
        <v>3</v>
      </c>
      <c r="F21" s="1">
        <v>5</v>
      </c>
      <c r="G21" s="1">
        <v>3</v>
      </c>
      <c r="H21" s="1">
        <v>16</v>
      </c>
      <c r="I21" s="1">
        <v>1</v>
      </c>
      <c r="J21" s="1">
        <v>7</v>
      </c>
      <c r="K21" s="1">
        <v>5</v>
      </c>
      <c r="L21" s="1">
        <v>28</v>
      </c>
      <c r="M21" s="1"/>
      <c r="N21" s="1">
        <v>1</v>
      </c>
      <c r="O21" s="1">
        <v>18</v>
      </c>
      <c r="P21" s="1">
        <v>8</v>
      </c>
      <c r="Q21" s="1">
        <v>0</v>
      </c>
      <c r="R21" s="1">
        <v>0</v>
      </c>
      <c r="S21" s="1">
        <v>0</v>
      </c>
      <c r="T21" s="1">
        <v>5</v>
      </c>
      <c r="U21" s="1">
        <v>5</v>
      </c>
      <c r="V21" s="1">
        <v>5</v>
      </c>
      <c r="W21" s="1">
        <v>0</v>
      </c>
      <c r="X21" s="1">
        <v>8</v>
      </c>
      <c r="Y21" s="1">
        <v>5</v>
      </c>
      <c r="Z21" s="1">
        <v>0</v>
      </c>
      <c r="AA21" s="1">
        <v>0</v>
      </c>
      <c r="AB21" s="1">
        <v>0</v>
      </c>
      <c r="AC21" s="1">
        <v>8</v>
      </c>
      <c r="AD21" s="1">
        <v>0</v>
      </c>
      <c r="AE21" s="1">
        <v>0</v>
      </c>
      <c r="AF21" s="1">
        <v>0</v>
      </c>
      <c r="AG21" s="1">
        <v>0</v>
      </c>
      <c r="AH21" s="1">
        <v>5</v>
      </c>
      <c r="AI21" s="1">
        <v>0</v>
      </c>
    </row>
    <row r="22" spans="1:35">
      <c r="A22" t="s">
        <v>69</v>
      </c>
      <c r="B22" s="1" t="s">
        <v>63</v>
      </c>
      <c r="C22" s="1">
        <v>44</v>
      </c>
      <c r="D22" s="1">
        <v>10</v>
      </c>
      <c r="E22" s="1">
        <v>4</v>
      </c>
      <c r="F22" s="1">
        <v>5</v>
      </c>
      <c r="G22" s="1">
        <v>8</v>
      </c>
      <c r="H22" s="1">
        <v>3</v>
      </c>
      <c r="I22" s="1">
        <v>0</v>
      </c>
      <c r="J22" s="1">
        <v>0</v>
      </c>
      <c r="K22" s="1">
        <v>0</v>
      </c>
      <c r="L22" s="1">
        <v>39</v>
      </c>
      <c r="M22" s="1"/>
      <c r="N22" s="1">
        <v>1</v>
      </c>
      <c r="O22" s="1">
        <v>10</v>
      </c>
      <c r="P22" s="1">
        <v>0</v>
      </c>
      <c r="Q22" s="1">
        <v>0</v>
      </c>
      <c r="R22" s="1">
        <v>5</v>
      </c>
      <c r="S22" s="1">
        <v>0</v>
      </c>
      <c r="T22" s="1">
        <v>0</v>
      </c>
      <c r="U22" s="1">
        <v>0</v>
      </c>
      <c r="V22" s="1">
        <v>0</v>
      </c>
      <c r="W22" s="1">
        <v>8</v>
      </c>
      <c r="X22" s="1">
        <v>5</v>
      </c>
      <c r="Y22" s="1">
        <v>5</v>
      </c>
      <c r="Z22" s="1">
        <v>0</v>
      </c>
      <c r="AA22" s="1">
        <v>0</v>
      </c>
      <c r="AB22" s="1">
        <v>5</v>
      </c>
      <c r="AC22" s="1">
        <v>5</v>
      </c>
      <c r="AD22" s="1">
        <v>5</v>
      </c>
      <c r="AE22" s="1">
        <v>0</v>
      </c>
      <c r="AF22" s="1">
        <v>0</v>
      </c>
      <c r="AG22" s="1">
        <v>0</v>
      </c>
      <c r="AH22" s="1">
        <v>5</v>
      </c>
      <c r="AI22" s="1">
        <v>5</v>
      </c>
    </row>
    <row r="23" spans="1:35">
      <c r="A23" t="s">
        <v>70</v>
      </c>
      <c r="B23" s="1" t="s">
        <v>63</v>
      </c>
      <c r="C23" s="1">
        <v>16</v>
      </c>
      <c r="D23" s="1">
        <v>7</v>
      </c>
      <c r="E23" s="1">
        <v>4</v>
      </c>
      <c r="F23" s="1">
        <v>4</v>
      </c>
      <c r="G23" s="1">
        <v>3</v>
      </c>
      <c r="H23" s="1">
        <v>5</v>
      </c>
      <c r="I23" s="1">
        <v>0</v>
      </c>
      <c r="J23" s="1">
        <v>1</v>
      </c>
      <c r="K23" s="1">
        <v>0</v>
      </c>
      <c r="L23" s="1">
        <v>0</v>
      </c>
      <c r="M23" s="1"/>
      <c r="N23" s="1"/>
      <c r="O23" s="1">
        <v>5</v>
      </c>
      <c r="P23" s="1">
        <v>0</v>
      </c>
      <c r="Q23" s="1">
        <v>0</v>
      </c>
      <c r="R23" s="1">
        <v>0</v>
      </c>
      <c r="S23" s="1">
        <v>0</v>
      </c>
      <c r="T23" s="1">
        <v>5</v>
      </c>
      <c r="U23" s="1">
        <v>0</v>
      </c>
      <c r="V23" s="1">
        <v>5</v>
      </c>
      <c r="W23" s="1">
        <v>5</v>
      </c>
      <c r="X23" s="1">
        <v>5</v>
      </c>
      <c r="Y23" s="1">
        <v>0</v>
      </c>
      <c r="Z23" s="1">
        <v>0</v>
      </c>
      <c r="AA23" s="1">
        <v>0</v>
      </c>
      <c r="AB23" s="1">
        <v>0</v>
      </c>
      <c r="AC23" s="1">
        <v>5</v>
      </c>
      <c r="AD23" s="1">
        <v>0</v>
      </c>
      <c r="AE23" s="1">
        <v>0</v>
      </c>
      <c r="AF23" s="1">
        <v>0</v>
      </c>
      <c r="AG23" s="1">
        <v>5</v>
      </c>
      <c r="AH23" s="1">
        <v>0</v>
      </c>
      <c r="AI23" s="1">
        <v>0</v>
      </c>
    </row>
    <row r="24" spans="1:3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>
      <c r="A25" t="s">
        <v>71</v>
      </c>
      <c r="B25" s="1" t="s">
        <v>72</v>
      </c>
      <c r="C25" s="1">
        <v>26</v>
      </c>
      <c r="D25" s="1"/>
      <c r="E25" s="1">
        <v>5</v>
      </c>
      <c r="F25" s="1">
        <v>7</v>
      </c>
      <c r="G25" s="1">
        <v>2</v>
      </c>
      <c r="H25" s="1">
        <v>22</v>
      </c>
      <c r="I25" s="1">
        <v>0</v>
      </c>
      <c r="J25" s="1">
        <v>5</v>
      </c>
      <c r="K25" s="1">
        <v>0</v>
      </c>
      <c r="L25" s="1">
        <v>23</v>
      </c>
      <c r="M25" s="1"/>
      <c r="N25" s="1">
        <v>3</v>
      </c>
      <c r="O25" s="1">
        <v>177</v>
      </c>
      <c r="P25" s="1">
        <v>0</v>
      </c>
      <c r="Q25" s="1">
        <v>0</v>
      </c>
      <c r="R25" s="1">
        <v>0</v>
      </c>
      <c r="S25" s="1">
        <v>5</v>
      </c>
      <c r="T25" s="1">
        <v>5</v>
      </c>
      <c r="U25" s="1">
        <v>8</v>
      </c>
      <c r="V25" s="1">
        <v>0</v>
      </c>
      <c r="W25" s="1">
        <v>5</v>
      </c>
      <c r="X25" s="1">
        <v>5</v>
      </c>
      <c r="Y25" s="1">
        <v>5</v>
      </c>
      <c r="Z25" s="1">
        <v>8</v>
      </c>
      <c r="AA25" s="1">
        <v>8</v>
      </c>
      <c r="AB25" s="1">
        <v>5</v>
      </c>
      <c r="AC25" s="1">
        <v>5</v>
      </c>
      <c r="AD25" s="1">
        <v>0</v>
      </c>
      <c r="AE25" s="1">
        <v>0</v>
      </c>
      <c r="AF25" s="1">
        <v>5</v>
      </c>
      <c r="AG25" s="1">
        <v>0</v>
      </c>
      <c r="AH25" s="1">
        <v>0</v>
      </c>
      <c r="AI25" s="1">
        <v>5</v>
      </c>
    </row>
    <row r="26" spans="1:35">
      <c r="A26" t="s">
        <v>73</v>
      </c>
      <c r="B26" s="1" t="s">
        <v>72</v>
      </c>
      <c r="C26" s="1">
        <v>38</v>
      </c>
      <c r="D26" s="1"/>
      <c r="E26" s="1">
        <v>4</v>
      </c>
      <c r="F26" s="1">
        <v>5</v>
      </c>
      <c r="G26" s="1">
        <v>2</v>
      </c>
      <c r="H26" s="1">
        <v>13</v>
      </c>
      <c r="I26" s="1">
        <v>0</v>
      </c>
      <c r="J26" s="1">
        <v>4</v>
      </c>
      <c r="K26" s="1">
        <v>0</v>
      </c>
      <c r="L26" s="1">
        <v>34</v>
      </c>
      <c r="M26" s="1"/>
      <c r="N26" s="1">
        <v>1</v>
      </c>
      <c r="O26" s="1">
        <v>78</v>
      </c>
      <c r="P26" s="1">
        <v>5</v>
      </c>
      <c r="Q26" s="1">
        <v>0</v>
      </c>
      <c r="R26" s="1">
        <v>5</v>
      </c>
      <c r="S26" s="1">
        <v>5</v>
      </c>
      <c r="T26" s="1">
        <v>5</v>
      </c>
      <c r="U26" s="1">
        <v>0</v>
      </c>
      <c r="V26" s="1">
        <v>5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5</v>
      </c>
      <c r="AC26" s="1">
        <v>5</v>
      </c>
      <c r="AD26" s="1">
        <v>0</v>
      </c>
      <c r="AE26" s="1">
        <v>0</v>
      </c>
      <c r="AF26" s="1">
        <v>8</v>
      </c>
      <c r="AG26" s="1">
        <v>8</v>
      </c>
      <c r="AH26" s="1">
        <v>0</v>
      </c>
      <c r="AI26" s="1">
        <v>5</v>
      </c>
    </row>
    <row r="27" spans="1: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2:3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</sheetData>
  <mergeCells count="6">
    <mergeCell ref="P2:AI2"/>
    <mergeCell ref="A2:A3"/>
    <mergeCell ref="B2:B3"/>
    <mergeCell ref="L2:N2"/>
    <mergeCell ref="A1:G1"/>
    <mergeCell ref="E2:F2"/>
  </mergeCells>
  <pageMargins left="0.7" right="0.7" top="0.78740157499999996" bottom="0.78740157499999996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6"/>
  <sheetViews>
    <sheetView workbookViewId="0">
      <selection activeCell="F29" sqref="F29"/>
    </sheetView>
  </sheetViews>
  <sheetFormatPr defaultRowHeight="15"/>
  <cols>
    <col min="1" max="1" width="21.28515625" customWidth="1"/>
    <col min="2" max="3" width="11.7109375" customWidth="1"/>
    <col min="4" max="5" width="11.85546875" customWidth="1"/>
    <col min="6" max="6" width="15" customWidth="1"/>
    <col min="7" max="7" width="15.85546875" customWidth="1"/>
    <col min="8" max="8" width="15" customWidth="1"/>
    <col min="9" max="9" width="16.85546875" customWidth="1"/>
    <col min="10" max="10" width="13.5703125" customWidth="1"/>
    <col min="12" max="12" width="15.140625" customWidth="1"/>
    <col min="13" max="13" width="13.85546875" customWidth="1"/>
    <col min="14" max="14" width="9.140625" style="1"/>
    <col min="15" max="15" width="13" style="1" customWidth="1"/>
    <col min="16" max="16" width="9.140625" style="1"/>
  </cols>
  <sheetData>
    <row r="1" spans="1:16" ht="44.25" customHeight="1">
      <c r="A1" s="13" t="s">
        <v>60</v>
      </c>
      <c r="B1" s="13"/>
      <c r="C1" s="13"/>
      <c r="D1" s="13"/>
      <c r="E1" s="5"/>
      <c r="F1" s="5"/>
      <c r="G1" s="5"/>
      <c r="H1" s="5"/>
      <c r="I1" s="5"/>
    </row>
    <row r="2" spans="1:16">
      <c r="A2" s="14" t="s">
        <v>32</v>
      </c>
      <c r="B2" s="14" t="s">
        <v>33</v>
      </c>
      <c r="C2" s="14" t="s">
        <v>34</v>
      </c>
      <c r="D2" s="14" t="s">
        <v>31</v>
      </c>
      <c r="E2" s="1"/>
      <c r="F2" s="2" t="s">
        <v>2</v>
      </c>
      <c r="G2" s="2" t="s">
        <v>3</v>
      </c>
      <c r="H2" s="7" t="s">
        <v>4</v>
      </c>
      <c r="I2" s="2" t="s">
        <v>5</v>
      </c>
      <c r="J2" s="3" t="s">
        <v>45</v>
      </c>
      <c r="K2" s="3" t="s">
        <v>35</v>
      </c>
      <c r="L2" s="7" t="s">
        <v>6</v>
      </c>
      <c r="M2" s="3" t="s">
        <v>36</v>
      </c>
      <c r="N2" s="3" t="s">
        <v>37</v>
      </c>
      <c r="O2" s="3" t="s">
        <v>38</v>
      </c>
      <c r="P2" s="3" t="s">
        <v>42</v>
      </c>
    </row>
    <row r="3" spans="1:16">
      <c r="A3" s="14"/>
      <c r="B3" s="14"/>
      <c r="C3" s="14"/>
      <c r="D3" s="14"/>
      <c r="E3" s="1"/>
      <c r="F3" s="2" t="s">
        <v>30</v>
      </c>
      <c r="G3" s="2" t="s">
        <v>30</v>
      </c>
      <c r="H3" s="2" t="s">
        <v>30</v>
      </c>
      <c r="I3" s="2" t="s">
        <v>30</v>
      </c>
      <c r="J3" s="2" t="s">
        <v>30</v>
      </c>
      <c r="K3" s="2" t="s">
        <v>30</v>
      </c>
      <c r="L3" s="2" t="s">
        <v>30</v>
      </c>
      <c r="M3" s="3" t="s">
        <v>30</v>
      </c>
      <c r="N3" s="3" t="s">
        <v>30</v>
      </c>
      <c r="O3" s="3" t="s">
        <v>30</v>
      </c>
      <c r="P3" s="3" t="s">
        <v>30</v>
      </c>
    </row>
    <row r="4" spans="1:16">
      <c r="A4" s="8" t="str">
        <f>Zadání!A4</f>
        <v>Kodýdek Miloš</v>
      </c>
      <c r="B4" s="4" t="str">
        <f>Zadání!B4</f>
        <v>TL</v>
      </c>
      <c r="C4" s="8">
        <f>SUM(F4:P4)</f>
        <v>825</v>
      </c>
      <c r="D4" s="8" t="s">
        <v>49</v>
      </c>
      <c r="F4" s="1">
        <f>Zadání!C4*1</f>
        <v>51</v>
      </c>
      <c r="G4" s="6">
        <f>Zadání!D4*1</f>
        <v>49</v>
      </c>
      <c r="H4" s="6">
        <f>Zadání!E4*9</f>
        <v>99</v>
      </c>
      <c r="I4" s="6">
        <f>Zadání!G4*10</f>
        <v>110</v>
      </c>
      <c r="J4" s="6">
        <f>Zadání!H4*2</f>
        <v>106</v>
      </c>
      <c r="K4" s="6">
        <f>Zadání!I4*20</f>
        <v>0</v>
      </c>
      <c r="L4" s="6">
        <f>SUM(Zadání!P4:AI4)</f>
        <v>120</v>
      </c>
      <c r="M4" s="6">
        <f>Zadání!J4*10</f>
        <v>120</v>
      </c>
      <c r="N4" s="1">
        <f>Zadání!K4*3</f>
        <v>0</v>
      </c>
      <c r="O4" s="1">
        <f>(Zadání!L4*2)+(Zadání!M4*2)-(Zadání!N4*8)</f>
        <v>86</v>
      </c>
      <c r="P4" s="1">
        <f>Zadání!O4</f>
        <v>84</v>
      </c>
    </row>
    <row r="5" spans="1:16">
      <c r="A5" s="8" t="str">
        <f>Zadání!A5</f>
        <v>Zábranský Petr</v>
      </c>
      <c r="B5" s="4" t="str">
        <f>Zadání!B5</f>
        <v>TL</v>
      </c>
      <c r="C5" s="8">
        <f t="shared" ref="C5:C26" si="0">SUM(F5:P5)</f>
        <v>629</v>
      </c>
      <c r="D5" s="8" t="s">
        <v>50</v>
      </c>
      <c r="F5" s="1">
        <f>Zadání!C5*1</f>
        <v>50</v>
      </c>
      <c r="G5" s="6">
        <f>Zadání!D5*1</f>
        <v>22</v>
      </c>
      <c r="H5" s="6">
        <f>Zadání!E5*9</f>
        <v>27</v>
      </c>
      <c r="I5" s="6">
        <f>Zadání!G5*10</f>
        <v>70</v>
      </c>
      <c r="J5" s="6">
        <f>Zadání!H5*2</f>
        <v>56</v>
      </c>
      <c r="K5" s="6">
        <f>Zadání!I5*20</f>
        <v>40</v>
      </c>
      <c r="L5" s="6">
        <f>SUM(Zadání!P5:AI5)</f>
        <v>86</v>
      </c>
      <c r="M5" s="6">
        <f>Zadání!J5*10</f>
        <v>100</v>
      </c>
      <c r="N5" s="1">
        <f>Zadání!K5*3</f>
        <v>30</v>
      </c>
      <c r="O5" s="1">
        <f>(Zadání!L5*2)+(Zadání!M5*2)-(Zadání!N5*8)</f>
        <v>102</v>
      </c>
      <c r="P5" s="1">
        <f>Zadání!O5</f>
        <v>46</v>
      </c>
    </row>
    <row r="6" spans="1:16">
      <c r="A6" s="8" t="str">
        <f>Zadání!A6</f>
        <v>Melika Jan - Soron</v>
      </c>
      <c r="B6" s="4" t="str">
        <f>Zadání!B6</f>
        <v>TL</v>
      </c>
      <c r="C6" s="8">
        <f t="shared" si="0"/>
        <v>520</v>
      </c>
      <c r="D6" s="8" t="s">
        <v>51</v>
      </c>
      <c r="F6" s="1">
        <f>Zadání!C6*1</f>
        <v>27</v>
      </c>
      <c r="G6" s="6">
        <f>Zadání!D6*1</f>
        <v>35</v>
      </c>
      <c r="H6" s="6">
        <f>Zadání!E6*9</f>
        <v>27</v>
      </c>
      <c r="I6" s="6">
        <f>Zadání!G6*10</f>
        <v>80</v>
      </c>
      <c r="J6" s="6">
        <f>Zadání!H6*2</f>
        <v>32</v>
      </c>
      <c r="K6" s="6">
        <f>Zadání!I6*20</f>
        <v>0</v>
      </c>
      <c r="L6" s="6">
        <f>SUM(Zadání!P6:AI6)</f>
        <v>83</v>
      </c>
      <c r="M6" s="6">
        <f>Zadání!J6*10</f>
        <v>40</v>
      </c>
      <c r="N6" s="1">
        <f>Zadání!K6*3</f>
        <v>54</v>
      </c>
      <c r="O6" s="1">
        <f>(Zadání!L6*2)+(Zadání!M6*2)-(Zadání!N6*8)</f>
        <v>86</v>
      </c>
      <c r="P6" s="1">
        <f>Zadání!O6</f>
        <v>56</v>
      </c>
    </row>
    <row r="7" spans="1:16">
      <c r="A7" s="8" t="str">
        <f>Zadání!A7</f>
        <v>Mareš Pavel</v>
      </c>
      <c r="B7" s="4" t="str">
        <f>Zadání!B7</f>
        <v>TL</v>
      </c>
      <c r="C7" s="8">
        <f t="shared" si="0"/>
        <v>222</v>
      </c>
      <c r="D7" s="8" t="s">
        <v>52</v>
      </c>
      <c r="F7" s="1">
        <f>Zadání!C7*1</f>
        <v>1</v>
      </c>
      <c r="G7" s="6">
        <f>Zadání!D7*1</f>
        <v>2</v>
      </c>
      <c r="H7" s="6">
        <f>Zadání!E7*9</f>
        <v>45</v>
      </c>
      <c r="I7" s="6">
        <f>Zadání!G7*10</f>
        <v>50</v>
      </c>
      <c r="J7" s="6">
        <f>Zadání!H7*2</f>
        <v>16</v>
      </c>
      <c r="K7" s="6">
        <f>Zadání!I7*20</f>
        <v>0</v>
      </c>
      <c r="L7" s="6">
        <f>SUM(Zadání!P7:AI7)</f>
        <v>35</v>
      </c>
      <c r="M7" s="6">
        <f>Zadání!J7*10</f>
        <v>10</v>
      </c>
      <c r="N7" s="1">
        <f>Zadání!K7*3</f>
        <v>3</v>
      </c>
      <c r="O7" s="1">
        <f>(Zadání!L7*2)+(Zadání!M7*2)-(Zadání!N7*8)</f>
        <v>52</v>
      </c>
      <c r="P7" s="1">
        <f>Zadání!O7</f>
        <v>8</v>
      </c>
    </row>
    <row r="8" spans="1:16">
      <c r="A8" s="8">
        <f>Zadání!A8</f>
        <v>0</v>
      </c>
      <c r="B8" s="4">
        <f>Zadání!B8</f>
        <v>0</v>
      </c>
      <c r="C8" s="8">
        <f t="shared" si="0"/>
        <v>0</v>
      </c>
      <c r="D8" s="8"/>
      <c r="F8" s="1">
        <f>Zadání!C8*1</f>
        <v>0</v>
      </c>
      <c r="G8" s="6">
        <f>Zadání!D8*1</f>
        <v>0</v>
      </c>
      <c r="H8" s="6">
        <f>Zadání!E8*9</f>
        <v>0</v>
      </c>
      <c r="I8" s="6">
        <f>Zadání!G8*10</f>
        <v>0</v>
      </c>
      <c r="J8" s="6">
        <f>Zadání!H8*2</f>
        <v>0</v>
      </c>
      <c r="K8" s="6">
        <f>Zadání!I8*20</f>
        <v>0</v>
      </c>
      <c r="L8" s="6">
        <f>SUM(Zadání!P8:AI8)</f>
        <v>0</v>
      </c>
      <c r="M8" s="6">
        <f>Zadání!J8*10</f>
        <v>0</v>
      </c>
      <c r="N8" s="1">
        <f>Zadání!K8*3</f>
        <v>0</v>
      </c>
      <c r="O8" s="1">
        <f>(Zadání!L8*2)+(Zadání!M8*2)-(Zadání!N8*8)</f>
        <v>0</v>
      </c>
      <c r="P8" s="1">
        <f>Zadání!O8</f>
        <v>0</v>
      </c>
    </row>
    <row r="9" spans="1:16">
      <c r="A9" s="8" t="str">
        <f>Zadání!A9</f>
        <v xml:space="preserve">Rataj Stanislav </v>
      </c>
      <c r="B9" s="4" t="str">
        <f>Zadání!B9</f>
        <v>PL</v>
      </c>
      <c r="C9" s="8">
        <f t="shared" si="0"/>
        <v>319</v>
      </c>
      <c r="D9" s="8" t="s">
        <v>83</v>
      </c>
      <c r="F9" s="1">
        <f>Zadání!C9*1</f>
        <v>62</v>
      </c>
      <c r="G9" s="6">
        <f>Zadání!D9*1</f>
        <v>36</v>
      </c>
      <c r="H9" s="6">
        <f>Zadání!E9*9</f>
        <v>63</v>
      </c>
      <c r="I9" s="6">
        <f>Zadání!G9*10</f>
        <v>60</v>
      </c>
      <c r="J9" s="6">
        <f>Zadání!H9*2</f>
        <v>98</v>
      </c>
      <c r="K9" s="6">
        <f>Zadání!I9*20</f>
        <v>0</v>
      </c>
      <c r="L9" s="6">
        <f>SUM(Zadání!P9:AI9)</f>
        <v>0</v>
      </c>
      <c r="M9" s="6">
        <f>Zadání!J9*10</f>
        <v>0</v>
      </c>
      <c r="N9" s="1">
        <f>Zadání!K9*3</f>
        <v>0</v>
      </c>
      <c r="O9" s="1">
        <f>(Zadání!L9*2)+(Zadání!M9*2)-(Zadání!N9*8)</f>
        <v>0</v>
      </c>
      <c r="P9" s="1">
        <f>Zadání!O9</f>
        <v>0</v>
      </c>
    </row>
    <row r="10" spans="1:16">
      <c r="A10" s="8">
        <f>Zadání!A10</f>
        <v>0</v>
      </c>
      <c r="B10" s="4">
        <f>Zadání!B10</f>
        <v>0</v>
      </c>
      <c r="C10" s="8">
        <f t="shared" si="0"/>
        <v>0</v>
      </c>
      <c r="D10" s="8"/>
      <c r="F10" s="1">
        <f>Zadání!C10*1</f>
        <v>0</v>
      </c>
      <c r="G10" s="6">
        <f>Zadání!D10*1</f>
        <v>0</v>
      </c>
      <c r="H10" s="6">
        <f>Zadání!E10*9</f>
        <v>0</v>
      </c>
      <c r="I10" s="6">
        <f>Zadání!G10*10</f>
        <v>0</v>
      </c>
      <c r="J10" s="6">
        <f>Zadání!H10*2</f>
        <v>0</v>
      </c>
      <c r="K10" s="6">
        <f>Zadání!I10*20</f>
        <v>0</v>
      </c>
      <c r="L10" s="6">
        <f>SUM(Zadání!P10:AI10)</f>
        <v>0</v>
      </c>
      <c r="M10" s="6">
        <f>Zadání!J10*10</f>
        <v>0</v>
      </c>
      <c r="N10" s="1">
        <f>Zadání!K10*3</f>
        <v>0</v>
      </c>
      <c r="O10" s="1">
        <f>(Zadání!L10*2)+(Zadání!M10*2)-(Zadání!N10*8)</f>
        <v>0</v>
      </c>
      <c r="P10" s="1">
        <f>Zadání!O10</f>
        <v>0</v>
      </c>
    </row>
    <row r="11" spans="1:16">
      <c r="A11" s="8" t="str">
        <f>Zadání!A11</f>
        <v>Hluštík Lubomír</v>
      </c>
      <c r="B11" s="4" t="str">
        <f>Zadání!B11</f>
        <v>Open</v>
      </c>
      <c r="C11" s="8">
        <f t="shared" si="0"/>
        <v>1170</v>
      </c>
      <c r="D11" s="8" t="s">
        <v>49</v>
      </c>
      <c r="F11" s="1">
        <f>Zadání!C11*1</f>
        <v>71</v>
      </c>
      <c r="G11" s="6">
        <f>Zadání!D11*1</f>
        <v>73</v>
      </c>
      <c r="H11" s="6">
        <f>Zadání!E11*9</f>
        <v>81</v>
      </c>
      <c r="I11" s="6">
        <f>Zadání!G11*10</f>
        <v>130</v>
      </c>
      <c r="J11" s="6">
        <f>Zadání!H11*2</f>
        <v>134</v>
      </c>
      <c r="K11" s="6">
        <f>Zadání!I11*20</f>
        <v>40</v>
      </c>
      <c r="L11" s="6">
        <f>SUM(Zadání!P11:AI11)</f>
        <v>156</v>
      </c>
      <c r="M11" s="6">
        <f>Zadání!J11*10</f>
        <v>140</v>
      </c>
      <c r="N11" s="1">
        <f>Zadání!K11*3</f>
        <v>6</v>
      </c>
      <c r="O11" s="1">
        <f>(Zadání!L11*2)+(Zadání!M11*2)-(Zadání!N11*8)</f>
        <v>132</v>
      </c>
      <c r="P11" s="1">
        <f>Zadání!O11</f>
        <v>207</v>
      </c>
    </row>
    <row r="12" spans="1:16">
      <c r="A12" s="8" t="str">
        <f>Zadání!A12</f>
        <v>Zraplaz</v>
      </c>
      <c r="B12" s="4" t="str">
        <f>Zadání!B12</f>
        <v>Open</v>
      </c>
      <c r="C12" s="8">
        <f t="shared" si="0"/>
        <v>1143</v>
      </c>
      <c r="D12" s="8" t="s">
        <v>50</v>
      </c>
      <c r="F12" s="1">
        <f>Zadání!C12*1</f>
        <v>78</v>
      </c>
      <c r="G12" s="6">
        <f>Zadání!D12*1</f>
        <v>70</v>
      </c>
      <c r="H12" s="6">
        <f>Zadání!E12*9</f>
        <v>63</v>
      </c>
      <c r="I12" s="6">
        <f>Zadání!G12*10</f>
        <v>180</v>
      </c>
      <c r="J12" s="6">
        <f>Zadání!H12*2</f>
        <v>100</v>
      </c>
      <c r="K12" s="6">
        <f>Zadání!I12*20</f>
        <v>20</v>
      </c>
      <c r="L12" s="6">
        <f>SUM(Zadání!P12:AI12)</f>
        <v>155</v>
      </c>
      <c r="M12" s="6">
        <f>Zadání!J12*10</f>
        <v>140</v>
      </c>
      <c r="N12" s="1">
        <f>Zadání!K12*3</f>
        <v>60</v>
      </c>
      <c r="O12" s="1">
        <f>(Zadání!L12*2)+(Zadání!M12*2)-(Zadání!N12*8)</f>
        <v>118</v>
      </c>
      <c r="P12" s="1">
        <f>Zadání!O12</f>
        <v>159</v>
      </c>
    </row>
    <row r="13" spans="1:16">
      <c r="A13" s="8" t="str">
        <f>Zadání!A13</f>
        <v>Houžvíček Petr jr</v>
      </c>
      <c r="B13" s="4" t="str">
        <f>Zadání!B13</f>
        <v>Open</v>
      </c>
      <c r="C13" s="8">
        <f t="shared" si="0"/>
        <v>857</v>
      </c>
      <c r="D13" s="8" t="s">
        <v>51</v>
      </c>
      <c r="F13" s="1">
        <f>Zadání!C13*1</f>
        <v>59</v>
      </c>
      <c r="G13" s="6">
        <f>Zadání!D13*1</f>
        <v>31</v>
      </c>
      <c r="H13" s="6">
        <f>Zadání!E13*9</f>
        <v>45</v>
      </c>
      <c r="I13" s="6">
        <f>Zadání!G13*10</f>
        <v>80</v>
      </c>
      <c r="J13" s="6">
        <f>Zadání!H13*2</f>
        <v>84</v>
      </c>
      <c r="K13" s="6">
        <f>Zadání!I13*20</f>
        <v>20</v>
      </c>
      <c r="L13" s="6">
        <f>SUM(Zadání!P13:AI13)</f>
        <v>115</v>
      </c>
      <c r="M13" s="6">
        <f>Zadání!J13*10</f>
        <v>50</v>
      </c>
      <c r="N13" s="1">
        <f>Zadání!K13*3</f>
        <v>108</v>
      </c>
      <c r="O13" s="1">
        <f>(Zadání!L13*2)+(Zadání!M13*2)-(Zadání!N13*8)</f>
        <v>124</v>
      </c>
      <c r="P13" s="1">
        <f>Zadání!O13</f>
        <v>141</v>
      </c>
    </row>
    <row r="14" spans="1:16">
      <c r="A14" s="8" t="str">
        <f>Zadání!A14</f>
        <v>Plašil</v>
      </c>
      <c r="B14" s="4" t="str">
        <f>Zadání!B14</f>
        <v>Open</v>
      </c>
      <c r="C14" s="8">
        <f t="shared" si="0"/>
        <v>819</v>
      </c>
      <c r="D14" s="8" t="s">
        <v>52</v>
      </c>
      <c r="F14" s="1">
        <f>Zadání!C14*1</f>
        <v>61</v>
      </c>
      <c r="G14" s="6">
        <f>Zadání!D14*1</f>
        <v>45</v>
      </c>
      <c r="H14" s="6">
        <f>Zadání!E14*9</f>
        <v>45</v>
      </c>
      <c r="I14" s="6">
        <f>Zadání!G14*10</f>
        <v>100</v>
      </c>
      <c r="J14" s="6">
        <f>Zadání!H14*2</f>
        <v>94</v>
      </c>
      <c r="K14" s="6">
        <f>Zadání!I14*20</f>
        <v>0</v>
      </c>
      <c r="L14" s="6">
        <f>SUM(Zadání!P14:AI14)</f>
        <v>86</v>
      </c>
      <c r="M14" s="6">
        <f>Zadání!J14*10</f>
        <v>140</v>
      </c>
      <c r="N14" s="1">
        <f>Zadání!K14*3</f>
        <v>30</v>
      </c>
      <c r="O14" s="1">
        <f>(Zadání!L14*2)+(Zadání!M14*2)-(Zadání!N14*8)</f>
        <v>104</v>
      </c>
      <c r="P14" s="1">
        <f>Zadání!O14</f>
        <v>114</v>
      </c>
    </row>
    <row r="15" spans="1:16">
      <c r="A15" s="8" t="str">
        <f>Zadání!A15</f>
        <v>Týna</v>
      </c>
      <c r="B15" s="4" t="str">
        <f>Zadání!B15</f>
        <v>Open</v>
      </c>
      <c r="C15" s="8">
        <f t="shared" si="0"/>
        <v>795</v>
      </c>
      <c r="D15" s="8" t="s">
        <v>74</v>
      </c>
      <c r="F15" s="1">
        <f>Zadání!C15*1</f>
        <v>53</v>
      </c>
      <c r="G15" s="6">
        <f>Zadání!D15*1</f>
        <v>33</v>
      </c>
      <c r="H15" s="6">
        <f>Zadání!E15*9</f>
        <v>63</v>
      </c>
      <c r="I15" s="6">
        <f>Zadání!G15*10</f>
        <v>70</v>
      </c>
      <c r="J15" s="6">
        <f>Zadání!H15*2</f>
        <v>124</v>
      </c>
      <c r="K15" s="6">
        <f>Zadání!I15*20</f>
        <v>0</v>
      </c>
      <c r="L15" s="6">
        <f>SUM(Zadání!P15:AI15)</f>
        <v>107</v>
      </c>
      <c r="M15" s="6">
        <f>Zadání!J15*10</f>
        <v>60</v>
      </c>
      <c r="N15" s="1">
        <f>Zadání!K15*3</f>
        <v>54</v>
      </c>
      <c r="O15" s="1">
        <f>(Zadání!L15*2)+(Zadání!M15*2)-(Zadání!N15*8)</f>
        <v>144</v>
      </c>
      <c r="P15" s="1">
        <f>Zadání!O15</f>
        <v>87</v>
      </c>
    </row>
    <row r="16" spans="1:16">
      <c r="A16" s="8" t="str">
        <f>Zadání!A16</f>
        <v>Ratajová Petra</v>
      </c>
      <c r="B16" s="4" t="str">
        <f>Zadání!B16</f>
        <v>open</v>
      </c>
      <c r="C16" s="8">
        <f t="shared" si="0"/>
        <v>700</v>
      </c>
      <c r="D16" s="8" t="s">
        <v>75</v>
      </c>
      <c r="F16" s="1">
        <f>Zadání!C16*1</f>
        <v>44</v>
      </c>
      <c r="G16" s="6">
        <f>Zadání!D16*1</f>
        <v>38</v>
      </c>
      <c r="H16" s="6">
        <f>Zadání!E16*9</f>
        <v>63</v>
      </c>
      <c r="I16" s="6">
        <f>Zadání!G16*10</f>
        <v>100</v>
      </c>
      <c r="J16" s="6">
        <f>Zadání!H16*2</f>
        <v>86</v>
      </c>
      <c r="K16" s="6">
        <f>Zadání!I16*20</f>
        <v>0</v>
      </c>
      <c r="L16" s="6">
        <f>SUM(Zadání!P16:AI16)</f>
        <v>101</v>
      </c>
      <c r="M16" s="6">
        <f>Zadání!J16*10</f>
        <v>120</v>
      </c>
      <c r="N16" s="1">
        <f>Zadání!K16*3</f>
        <v>0</v>
      </c>
      <c r="O16" s="1">
        <f>(Zadání!L16*2)+(Zadání!M16*2)-(Zadání!N16*8)</f>
        <v>80</v>
      </c>
      <c r="P16" s="1">
        <f>Zadání!O16</f>
        <v>68</v>
      </c>
    </row>
    <row r="17" spans="1:16">
      <c r="A17" s="8" t="str">
        <f>Zadání!A17</f>
        <v>Chmelař Petr</v>
      </c>
      <c r="B17" s="4" t="str">
        <f>Zadání!B17</f>
        <v>Open</v>
      </c>
      <c r="C17" s="8">
        <f t="shared" si="0"/>
        <v>595</v>
      </c>
      <c r="D17" s="8" t="s">
        <v>76</v>
      </c>
      <c r="F17" s="1">
        <f>Zadání!C17*1</f>
        <v>34</v>
      </c>
      <c r="G17" s="6">
        <f>Zadání!D17*1</f>
        <v>33</v>
      </c>
      <c r="H17" s="6">
        <f>Zadání!E17*9</f>
        <v>45</v>
      </c>
      <c r="I17" s="6">
        <f>Zadání!G17*10</f>
        <v>60</v>
      </c>
      <c r="J17" s="6">
        <f>Zadání!H17*2</f>
        <v>80</v>
      </c>
      <c r="K17" s="6">
        <f>Zadání!I17*20</f>
        <v>0</v>
      </c>
      <c r="L17" s="6">
        <f>SUM(Zadání!P17:AI17)</f>
        <v>87</v>
      </c>
      <c r="M17" s="6">
        <f>Zadání!J17*10</f>
        <v>30</v>
      </c>
      <c r="N17" s="1">
        <f>Zadání!K17*3</f>
        <v>60</v>
      </c>
      <c r="O17" s="1">
        <f>(Zadání!L17*2)+(Zadání!M17*2)-(Zadání!N17*8)</f>
        <v>94</v>
      </c>
      <c r="P17" s="1">
        <f>Zadání!O17</f>
        <v>72</v>
      </c>
    </row>
    <row r="18" spans="1:16">
      <c r="A18" s="8" t="str">
        <f>Zadání!A18</f>
        <v>Zápotocký Luboš</v>
      </c>
      <c r="B18" s="4" t="str">
        <f>Zadání!B18</f>
        <v>open</v>
      </c>
      <c r="C18" s="8">
        <f t="shared" si="0"/>
        <v>546</v>
      </c>
      <c r="D18" s="8" t="s">
        <v>77</v>
      </c>
      <c r="F18" s="1">
        <f>Zadání!C18*1</f>
        <v>34</v>
      </c>
      <c r="G18" s="6">
        <f>Zadání!D18*1</f>
        <v>38</v>
      </c>
      <c r="H18" s="6">
        <f>Zadání!E18*9</f>
        <v>9</v>
      </c>
      <c r="I18" s="6">
        <f>Zadání!G18*10</f>
        <v>50</v>
      </c>
      <c r="J18" s="6">
        <f>Zadání!H18*2</f>
        <v>62</v>
      </c>
      <c r="K18" s="6">
        <f>Zadání!I18*20</f>
        <v>0</v>
      </c>
      <c r="L18" s="6">
        <f>SUM(Zadání!P18:AI18)</f>
        <v>85</v>
      </c>
      <c r="M18" s="6">
        <f>Zadání!J18*10</f>
        <v>140</v>
      </c>
      <c r="N18" s="1">
        <f>Zadání!K18*3</f>
        <v>30</v>
      </c>
      <c r="O18" s="1">
        <f>(Zadání!L18*2)+(Zadání!M18*2)-(Zadání!N18*8)</f>
        <v>42</v>
      </c>
      <c r="P18" s="1">
        <f>Zadání!O18</f>
        <v>56</v>
      </c>
    </row>
    <row r="19" spans="1:16">
      <c r="A19" s="8" t="str">
        <f>Zadání!A19</f>
        <v>Tenorová Eva</v>
      </c>
      <c r="B19" s="4" t="str">
        <f>Zadání!B19</f>
        <v>Open</v>
      </c>
      <c r="C19" s="8">
        <f t="shared" si="0"/>
        <v>544</v>
      </c>
      <c r="D19" s="8" t="s">
        <v>78</v>
      </c>
      <c r="F19" s="1">
        <f>Zadání!C19*1</f>
        <v>50</v>
      </c>
      <c r="G19" s="6">
        <f>Zadání!D19*1</f>
        <v>17</v>
      </c>
      <c r="H19" s="6">
        <f>Zadání!E19*9</f>
        <v>63</v>
      </c>
      <c r="I19" s="6">
        <f>Zadání!G19*10</f>
        <v>70</v>
      </c>
      <c r="J19" s="6">
        <f>Zadání!H19*2</f>
        <v>40</v>
      </c>
      <c r="K19" s="6">
        <f>Zadání!I19*20</f>
        <v>20</v>
      </c>
      <c r="L19" s="6">
        <f>SUM(Zadání!P19:AI19)</f>
        <v>118</v>
      </c>
      <c r="M19" s="6">
        <f>Zadání!J19*10</f>
        <v>50</v>
      </c>
      <c r="N19" s="1">
        <f>Zadání!K19*3</f>
        <v>0</v>
      </c>
      <c r="O19" s="1">
        <f>(Zadání!L19*2)+(Zadání!M19*2)-(Zadání!N19*8)</f>
        <v>106</v>
      </c>
      <c r="P19" s="1">
        <f>Zadání!O19</f>
        <v>10</v>
      </c>
    </row>
    <row r="20" spans="1:16">
      <c r="A20" s="8" t="str">
        <f>Zadání!A20</f>
        <v>Blažek Ondřej</v>
      </c>
      <c r="B20" s="4" t="str">
        <f>Zadání!B20</f>
        <v>open</v>
      </c>
      <c r="C20" s="8">
        <f t="shared" si="0"/>
        <v>475</v>
      </c>
      <c r="D20" s="8" t="s">
        <v>79</v>
      </c>
      <c r="F20" s="1">
        <f>Zadání!C20*1</f>
        <v>50</v>
      </c>
      <c r="G20" s="6">
        <f>Zadání!D20*1</f>
        <v>24</v>
      </c>
      <c r="H20" s="6">
        <f>Zadání!E20*9</f>
        <v>27</v>
      </c>
      <c r="I20" s="6">
        <f>Zadání!G20*10</f>
        <v>50</v>
      </c>
      <c r="J20" s="6">
        <f>Zadání!H20*2</f>
        <v>24</v>
      </c>
      <c r="K20" s="6">
        <f>Zadání!I20*20</f>
        <v>0</v>
      </c>
      <c r="L20" s="6">
        <f>SUM(Zadání!P20:AI20)</f>
        <v>99</v>
      </c>
      <c r="M20" s="6">
        <f>Zadání!J20*10</f>
        <v>120</v>
      </c>
      <c r="N20" s="1">
        <f>Zadání!K20*3</f>
        <v>0</v>
      </c>
      <c r="O20" s="1">
        <f>(Zadání!L20*2)+(Zadání!M20*2)-(Zadání!N20*8)</f>
        <v>42</v>
      </c>
      <c r="P20" s="1">
        <f>Zadání!O20</f>
        <v>39</v>
      </c>
    </row>
    <row r="21" spans="1:16">
      <c r="A21" s="8" t="str">
        <f>Zadání!A21</f>
        <v>Dumalas Andreas</v>
      </c>
      <c r="B21" s="4" t="str">
        <f>Zadání!B21</f>
        <v>Open</v>
      </c>
      <c r="C21" s="8">
        <f t="shared" si="0"/>
        <v>333</v>
      </c>
      <c r="D21" s="8" t="s">
        <v>80</v>
      </c>
      <c r="F21" s="1">
        <f>Zadání!C21*1</f>
        <v>14</v>
      </c>
      <c r="G21" s="6">
        <f>Zadání!D21*1</f>
        <v>10</v>
      </c>
      <c r="H21" s="6">
        <f>Zadání!E21*9</f>
        <v>27</v>
      </c>
      <c r="I21" s="6">
        <f>Zadání!G21*10</f>
        <v>30</v>
      </c>
      <c r="J21" s="6">
        <f>Zadání!H21*2</f>
        <v>32</v>
      </c>
      <c r="K21" s="6">
        <f>Zadání!I21*20</f>
        <v>20</v>
      </c>
      <c r="L21" s="6">
        <f>SUM(Zadání!P21:AI21)</f>
        <v>49</v>
      </c>
      <c r="M21" s="6">
        <f>Zadání!J21*10</f>
        <v>70</v>
      </c>
      <c r="N21" s="1">
        <f>Zadání!K21*3</f>
        <v>15</v>
      </c>
      <c r="O21" s="1">
        <f>(Zadání!L21*2)+(Zadání!M21*2)-(Zadání!N21*8)</f>
        <v>48</v>
      </c>
      <c r="P21" s="1">
        <f>Zadání!O21</f>
        <v>18</v>
      </c>
    </row>
    <row r="22" spans="1:16">
      <c r="A22" s="8" t="str">
        <f>Zadání!A22</f>
        <v>Dumalasová Veronika</v>
      </c>
      <c r="B22" s="4" t="str">
        <f>Zadání!B22</f>
        <v>open</v>
      </c>
      <c r="C22" s="8">
        <f t="shared" si="0"/>
        <v>304</v>
      </c>
      <c r="D22" s="8" t="s">
        <v>81</v>
      </c>
      <c r="F22" s="1">
        <f>Zadání!C22*1</f>
        <v>44</v>
      </c>
      <c r="G22" s="6">
        <f>Zadání!D22*1</f>
        <v>10</v>
      </c>
      <c r="H22" s="6">
        <f>Zadání!E22*9</f>
        <v>36</v>
      </c>
      <c r="I22" s="6">
        <f>Zadání!G22*10</f>
        <v>80</v>
      </c>
      <c r="J22" s="6">
        <f>Zadání!H22*2</f>
        <v>6</v>
      </c>
      <c r="K22" s="6">
        <f>Zadání!I22*20</f>
        <v>0</v>
      </c>
      <c r="L22" s="6">
        <f>SUM(Zadání!P22:AI22)</f>
        <v>48</v>
      </c>
      <c r="M22" s="6">
        <f>Zadání!J22*10</f>
        <v>0</v>
      </c>
      <c r="N22" s="1">
        <f>Zadání!K22*3</f>
        <v>0</v>
      </c>
      <c r="O22" s="1">
        <f>(Zadání!L22*2)+(Zadání!M22*2)-(Zadání!N22*8)</f>
        <v>70</v>
      </c>
      <c r="P22" s="1">
        <f>Zadání!O22</f>
        <v>10</v>
      </c>
    </row>
    <row r="23" spans="1:16">
      <c r="A23" s="8" t="str">
        <f>Zadání!A23</f>
        <v>Šejvlová Katka</v>
      </c>
      <c r="B23" s="4" t="str">
        <f>Zadání!B23</f>
        <v>open</v>
      </c>
      <c r="C23" s="8">
        <f t="shared" si="0"/>
        <v>144</v>
      </c>
      <c r="D23" s="8" t="s">
        <v>82</v>
      </c>
      <c r="F23" s="1">
        <f>Zadání!C23*1</f>
        <v>16</v>
      </c>
      <c r="G23" s="6">
        <f>Zadání!D23*1</f>
        <v>7</v>
      </c>
      <c r="H23" s="6">
        <f>Zadání!E23*9</f>
        <v>36</v>
      </c>
      <c r="I23" s="6">
        <f>Zadání!G23*10</f>
        <v>30</v>
      </c>
      <c r="J23" s="6">
        <f>Zadání!H23*2</f>
        <v>10</v>
      </c>
      <c r="K23" s="6">
        <f>Zadání!I23*20</f>
        <v>0</v>
      </c>
      <c r="L23" s="6">
        <f>SUM(Zadání!P23:AI23)</f>
        <v>30</v>
      </c>
      <c r="M23" s="6">
        <f>Zadání!J23*10</f>
        <v>10</v>
      </c>
      <c r="N23" s="1">
        <f>Zadání!K23*3</f>
        <v>0</v>
      </c>
      <c r="O23" s="1">
        <f>(Zadání!L23*2)+(Zadání!M23*2)-(Zadání!N23*8)</f>
        <v>0</v>
      </c>
      <c r="P23" s="1">
        <f>Zadání!O23</f>
        <v>5</v>
      </c>
    </row>
    <row r="24" spans="1:16">
      <c r="A24" s="8">
        <f>Zadání!A24</f>
        <v>0</v>
      </c>
      <c r="B24" s="4">
        <f>Zadání!B24</f>
        <v>0</v>
      </c>
      <c r="C24" s="8">
        <f t="shared" si="0"/>
        <v>0</v>
      </c>
      <c r="D24" s="8"/>
      <c r="F24" s="1">
        <f>Zadání!C24*1</f>
        <v>0</v>
      </c>
      <c r="G24" s="6">
        <f>Zadání!D24*1</f>
        <v>0</v>
      </c>
      <c r="H24" s="6">
        <f>Zadání!E24*9</f>
        <v>0</v>
      </c>
      <c r="I24" s="6">
        <f>Zadání!G24*10</f>
        <v>0</v>
      </c>
      <c r="J24" s="6">
        <f>Zadání!H24*2</f>
        <v>0</v>
      </c>
      <c r="K24" s="6">
        <f>Zadání!I24*20</f>
        <v>0</v>
      </c>
      <c r="L24" s="6">
        <f>SUM(Zadání!P24:AI24)</f>
        <v>0</v>
      </c>
      <c r="M24" s="6">
        <f>Zadání!J24*10</f>
        <v>0</v>
      </c>
      <c r="N24" s="1">
        <f>Zadání!K24*3</f>
        <v>0</v>
      </c>
      <c r="O24" s="1">
        <f>(Zadání!L24*2)+(Zadání!M24*2)-(Zadání!N24*8)</f>
        <v>0</v>
      </c>
      <c r="P24" s="1">
        <f>Zadání!O24</f>
        <v>0</v>
      </c>
    </row>
    <row r="25" spans="1:16">
      <c r="A25" s="8" t="str">
        <f>Zadání!A25</f>
        <v>Rataj Bastík</v>
      </c>
      <c r="B25" s="4" t="str">
        <f>Zadání!B25</f>
        <v>děti</v>
      </c>
      <c r="C25" s="8">
        <f t="shared" si="0"/>
        <v>453</v>
      </c>
      <c r="D25" s="8" t="s">
        <v>49</v>
      </c>
      <c r="F25" s="1">
        <f>Zadání!C25*1</f>
        <v>26</v>
      </c>
      <c r="G25" s="6">
        <f>Zadání!D25*1</f>
        <v>0</v>
      </c>
      <c r="H25" s="6">
        <f>Zadání!E25*9</f>
        <v>45</v>
      </c>
      <c r="I25" s="6">
        <f>Zadání!G25*10</f>
        <v>20</v>
      </c>
      <c r="J25" s="6">
        <f>Zadání!H25*2</f>
        <v>44</v>
      </c>
      <c r="K25" s="6">
        <f>Zadání!I25*20</f>
        <v>0</v>
      </c>
      <c r="L25" s="6">
        <f>SUM(Zadání!P25:AI25)</f>
        <v>69</v>
      </c>
      <c r="M25" s="6">
        <f>Zadání!J25*10</f>
        <v>50</v>
      </c>
      <c r="N25" s="1">
        <f>Zadání!K25*3</f>
        <v>0</v>
      </c>
      <c r="O25" s="1">
        <f>(Zadání!L25*2)+(Zadání!M25*2)-(Zadání!N25*8)</f>
        <v>22</v>
      </c>
      <c r="P25" s="1">
        <f>Zadání!O25</f>
        <v>177</v>
      </c>
    </row>
    <row r="26" spans="1:16">
      <c r="A26" s="8" t="str">
        <f>Zadání!A26</f>
        <v>Ratajová Jolča</v>
      </c>
      <c r="B26" s="4" t="str">
        <f>Zadání!B26</f>
        <v>děti</v>
      </c>
      <c r="C26" s="8">
        <f t="shared" si="0"/>
        <v>354</v>
      </c>
      <c r="D26" s="8" t="s">
        <v>50</v>
      </c>
      <c r="F26" s="1">
        <f>Zadání!C26*1</f>
        <v>38</v>
      </c>
      <c r="G26" s="6">
        <f>Zadání!D26*1</f>
        <v>0</v>
      </c>
      <c r="H26" s="6">
        <f>Zadání!E26*9</f>
        <v>36</v>
      </c>
      <c r="I26" s="6">
        <f>Zadání!G26*10</f>
        <v>20</v>
      </c>
      <c r="J26" s="6">
        <f>Zadání!H26*2</f>
        <v>26</v>
      </c>
      <c r="K26" s="6">
        <f>Zadání!I26*20</f>
        <v>0</v>
      </c>
      <c r="L26" s="6">
        <f>SUM(Zadání!P26:AI26)</f>
        <v>56</v>
      </c>
      <c r="M26" s="6">
        <f>Zadání!J26*10</f>
        <v>40</v>
      </c>
      <c r="N26" s="1">
        <f>Zadání!K26*3</f>
        <v>0</v>
      </c>
      <c r="O26" s="1">
        <f>(Zadání!L26*2)+(Zadání!M26*2)-(Zadání!N26*8)</f>
        <v>60</v>
      </c>
      <c r="P26" s="1">
        <f>Zadání!O26</f>
        <v>78</v>
      </c>
    </row>
  </sheetData>
  <mergeCells count="5">
    <mergeCell ref="A1:D1"/>
    <mergeCell ref="A2:A3"/>
    <mergeCell ref="B2:B3"/>
    <mergeCell ref="C2:C3"/>
    <mergeCell ref="D2:D3"/>
  </mergeCells>
  <pageMargins left="0.7" right="0.7" top="0.78740157499999996" bottom="0.78740157499999996" header="0.3" footer="0.3"/>
  <pageSetup paperSize="9" orientation="portrait" copies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Zadání</vt:lpstr>
      <vt:lpstr>Výsledky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Ing.Petra Ratajová</dc:creator>
  <cp:lastModifiedBy>Ing.Petra Ratajová</cp:lastModifiedBy>
  <dcterms:created xsi:type="dcterms:W3CDTF">2013-04-15T12:21:22Z</dcterms:created>
  <dcterms:modified xsi:type="dcterms:W3CDTF">2013-06-24T18:59:04Z</dcterms:modified>
</cp:coreProperties>
</file>